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<sst xmlns="http://schemas.openxmlformats.org/spreadsheetml/2006/main" count="50" uniqueCount="15">
  <si>
    <t>宿州二中2023年新任教师招聘入围面试人员
总成绩汇总表</t>
  </si>
  <si>
    <t>岗位代码</t>
  </si>
  <si>
    <t>岗位名称</t>
  </si>
  <si>
    <t>准考证号</t>
  </si>
  <si>
    <t>笔试成绩</t>
  </si>
  <si>
    <t>面试成绩</t>
  </si>
  <si>
    <t>总成绩</t>
  </si>
  <si>
    <t>高中语文</t>
  </si>
  <si>
    <t>高中数学</t>
  </si>
  <si>
    <t>高中英语</t>
  </si>
  <si>
    <t>高中物理</t>
  </si>
  <si>
    <t>高中化学</t>
  </si>
  <si>
    <t>高中历史</t>
  </si>
  <si>
    <t>高中地理</t>
  </si>
  <si>
    <t>高中心理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</si>
</sst>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L7" sqref="L7"/>
    </sheetView>
  </sheetViews>
  <sheetFormatPr defaultColWidth="9.00390625" defaultRowHeight="19.5" customHeight="1"/>
  <cols>
    <col min="1" max="1" width="10.28125" style="1" customWidth="1"/>
    <col min="2" max="2" width="12.00390625" style="1" customWidth="1"/>
    <col min="3" max="3" width="10.421875" style="1" bestFit="1" customWidth="1"/>
    <col min="4" max="4" width="8.8515625" style="2" customWidth="1"/>
    <col min="5" max="5" width="15.140625" style="3" customWidth="1"/>
    <col min="6" max="6" width="11.7109375" style="4" customWidth="1"/>
    <col min="7" max="16384" width="9.00390625" style="3" customWidth="1"/>
  </cols>
  <sheetData>
    <row r="1" spans="1:6" ht="51" customHeight="1">
      <c r="A1" s="5" t="s">
        <v>0</v>
      </c>
      <c r="B1" s="6"/>
      <c r="C1" s="6"/>
      <c r="D1" s="6"/>
      <c r="E1" s="6"/>
      <c r="F1" s="6"/>
    </row>
    <row r="2" spans="1:6" ht="19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ht="19.5" customHeight="1">
      <c r="A3" s="7" t="str">
        <f aca="true" t="shared" si="0" ref="A3:A12">"101"</f>
        <v>101</v>
      </c>
      <c r="B3" s="7" t="s">
        <v>7</v>
      </c>
      <c r="C3" s="7" t="str">
        <f>"504024724"</f>
        <v>504024724</v>
      </c>
      <c r="D3" s="7">
        <v>92.2</v>
      </c>
      <c r="E3" s="7">
        <v>84</v>
      </c>
      <c r="F3" s="9">
        <v>79.7</v>
      </c>
    </row>
    <row r="4" spans="1:6" ht="19.5" customHeight="1">
      <c r="A4" s="7" t="str">
        <f t="shared" si="0"/>
        <v>101</v>
      </c>
      <c r="B4" s="7" t="s">
        <v>7</v>
      </c>
      <c r="C4" s="7" t="str">
        <f>"504024801"</f>
        <v>504024801</v>
      </c>
      <c r="D4" s="7">
        <v>88.4</v>
      </c>
      <c r="E4" s="7">
        <v>87.8</v>
      </c>
      <c r="F4" s="9">
        <v>79.32</v>
      </c>
    </row>
    <row r="5" spans="1:6" ht="19.5" customHeight="1">
      <c r="A5" s="7" t="str">
        <f t="shared" si="0"/>
        <v>101</v>
      </c>
      <c r="B5" s="7" t="s">
        <v>7</v>
      </c>
      <c r="C5" s="7" t="str">
        <f>"504024804"</f>
        <v>504024804</v>
      </c>
      <c r="D5" s="7">
        <v>89</v>
      </c>
      <c r="E5" s="7">
        <v>85.2</v>
      </c>
      <c r="F5" s="9">
        <v>78.58</v>
      </c>
    </row>
    <row r="6" spans="1:6" ht="19.5" customHeight="1">
      <c r="A6" s="7" t="str">
        <f t="shared" si="0"/>
        <v>101</v>
      </c>
      <c r="B6" s="7" t="s">
        <v>7</v>
      </c>
      <c r="C6" s="7" t="str">
        <f>"504024704"</f>
        <v>504024704</v>
      </c>
      <c r="D6" s="7">
        <v>89.5</v>
      </c>
      <c r="E6" s="7">
        <v>84.2</v>
      </c>
      <c r="F6" s="9">
        <v>78.43</v>
      </c>
    </row>
    <row r="7" spans="1:6" ht="19.5" customHeight="1">
      <c r="A7" s="7" t="str">
        <f t="shared" si="0"/>
        <v>101</v>
      </c>
      <c r="B7" s="7" t="s">
        <v>7</v>
      </c>
      <c r="C7" s="7" t="str">
        <f>"504024609"</f>
        <v>504024609</v>
      </c>
      <c r="D7" s="7">
        <v>87.6</v>
      </c>
      <c r="E7" s="7">
        <v>85.4</v>
      </c>
      <c r="F7" s="9">
        <v>77.96</v>
      </c>
    </row>
    <row r="8" spans="1:6" ht="19.5" customHeight="1">
      <c r="A8" s="7" t="str">
        <f t="shared" si="0"/>
        <v>101</v>
      </c>
      <c r="B8" s="7" t="s">
        <v>7</v>
      </c>
      <c r="C8" s="7" t="str">
        <f>"504024722"</f>
        <v>504024722</v>
      </c>
      <c r="D8" s="7">
        <v>87.6</v>
      </c>
      <c r="E8" s="7">
        <v>83.2</v>
      </c>
      <c r="F8" s="9">
        <v>77.08</v>
      </c>
    </row>
    <row r="9" spans="1:6" ht="19.5" customHeight="1">
      <c r="A9" s="7" t="str">
        <f t="shared" si="0"/>
        <v>101</v>
      </c>
      <c r="B9" s="7" t="s">
        <v>7</v>
      </c>
      <c r="C9" s="7" t="str">
        <f>"504024709"</f>
        <v>504024709</v>
      </c>
      <c r="D9" s="7">
        <v>84.1</v>
      </c>
      <c r="E9" s="7">
        <v>84.4</v>
      </c>
      <c r="F9" s="9">
        <v>75.81</v>
      </c>
    </row>
    <row r="10" spans="1:6" ht="19.5" customHeight="1">
      <c r="A10" s="7" t="str">
        <f t="shared" si="0"/>
        <v>101</v>
      </c>
      <c r="B10" s="7" t="s">
        <v>7</v>
      </c>
      <c r="C10" s="7" t="str">
        <f>"504024603"</f>
        <v>504024603</v>
      </c>
      <c r="D10" s="7">
        <v>85.5</v>
      </c>
      <c r="E10" s="7">
        <v>79.2</v>
      </c>
      <c r="F10" s="9">
        <v>74.43</v>
      </c>
    </row>
    <row r="11" spans="1:6" ht="19.5" customHeight="1">
      <c r="A11" s="7" t="str">
        <f t="shared" si="0"/>
        <v>101</v>
      </c>
      <c r="B11" s="7" t="s">
        <v>7</v>
      </c>
      <c r="C11" s="7" t="str">
        <f>"504024811"</f>
        <v>504024811</v>
      </c>
      <c r="D11" s="7">
        <v>83.69999999999999</v>
      </c>
      <c r="E11" s="7">
        <v>81.4</v>
      </c>
      <c r="F11" s="9">
        <v>74.41</v>
      </c>
    </row>
    <row r="12" spans="1:6" ht="19.5" customHeight="1">
      <c r="A12" s="7" t="str">
        <f t="shared" si="0"/>
        <v>101</v>
      </c>
      <c r="B12" s="7" t="s">
        <v>7</v>
      </c>
      <c r="C12" s="7" t="str">
        <f>"504024802"</f>
        <v>504024802</v>
      </c>
      <c r="D12" s="7">
        <v>82.4</v>
      </c>
      <c r="E12" s="7">
        <v>82.4</v>
      </c>
      <c r="F12" s="9">
        <v>74.16</v>
      </c>
    </row>
    <row r="13" spans="1:6" ht="19.5" customHeight="1">
      <c r="A13" s="7" t="str">
        <f aca="true" t="shared" si="1" ref="A13:A20">"102"</f>
        <v>102</v>
      </c>
      <c r="B13" s="7" t="s">
        <v>8</v>
      </c>
      <c r="C13" s="7" t="str">
        <f>"504017927"</f>
        <v>504017927</v>
      </c>
      <c r="D13" s="7">
        <v>84.1</v>
      </c>
      <c r="E13" s="7">
        <v>83.2</v>
      </c>
      <c r="F13" s="9">
        <v>75.33</v>
      </c>
    </row>
    <row r="14" spans="1:6" ht="19.5" customHeight="1">
      <c r="A14" s="7" t="str">
        <f t="shared" si="1"/>
        <v>102</v>
      </c>
      <c r="B14" s="7" t="s">
        <v>8</v>
      </c>
      <c r="C14" s="7" t="str">
        <f>"504017925"</f>
        <v>504017925</v>
      </c>
      <c r="D14" s="7">
        <v>85.5</v>
      </c>
      <c r="E14" s="7">
        <v>81</v>
      </c>
      <c r="F14" s="9">
        <v>75.15</v>
      </c>
    </row>
    <row r="15" spans="1:6" ht="19.5" customHeight="1">
      <c r="A15" s="7" t="str">
        <f t="shared" si="1"/>
        <v>102</v>
      </c>
      <c r="B15" s="7" t="s">
        <v>8</v>
      </c>
      <c r="C15" s="7" t="str">
        <f>"504018002"</f>
        <v>504018002</v>
      </c>
      <c r="D15" s="7">
        <v>89.6</v>
      </c>
      <c r="E15" s="7">
        <v>75.6</v>
      </c>
      <c r="F15" s="9">
        <v>75.04</v>
      </c>
    </row>
    <row r="16" spans="1:6" ht="19.5" customHeight="1">
      <c r="A16" s="7" t="str">
        <f t="shared" si="1"/>
        <v>102</v>
      </c>
      <c r="B16" s="7" t="s">
        <v>8</v>
      </c>
      <c r="C16" s="7" t="str">
        <f>"504018003"</f>
        <v>504018003</v>
      </c>
      <c r="D16" s="7">
        <v>81.3</v>
      </c>
      <c r="E16" s="7">
        <v>82</v>
      </c>
      <c r="F16" s="9">
        <v>73.45</v>
      </c>
    </row>
    <row r="17" spans="1:6" ht="19.5" customHeight="1">
      <c r="A17" s="7" t="str">
        <f t="shared" si="1"/>
        <v>102</v>
      </c>
      <c r="B17" s="7" t="s">
        <v>8</v>
      </c>
      <c r="C17" s="7" t="str">
        <f>"504017905"</f>
        <v>504017905</v>
      </c>
      <c r="D17" s="7">
        <v>78.6</v>
      </c>
      <c r="E17" s="7">
        <v>75</v>
      </c>
      <c r="F17" s="9">
        <v>69.3</v>
      </c>
    </row>
    <row r="18" spans="1:6" ht="19.5" customHeight="1">
      <c r="A18" s="7" t="str">
        <f t="shared" si="1"/>
        <v>102</v>
      </c>
      <c r="B18" s="7" t="s">
        <v>8</v>
      </c>
      <c r="C18" s="7" t="str">
        <f>"504017908"</f>
        <v>504017908</v>
      </c>
      <c r="D18" s="7">
        <v>76.6</v>
      </c>
      <c r="E18" s="7">
        <v>75.6</v>
      </c>
      <c r="F18" s="9">
        <v>68.54</v>
      </c>
    </row>
    <row r="19" spans="1:6" ht="19.5" customHeight="1">
      <c r="A19" s="7" t="str">
        <f t="shared" si="1"/>
        <v>102</v>
      </c>
      <c r="B19" s="7" t="s">
        <v>8</v>
      </c>
      <c r="C19" s="7" t="str">
        <f>"504017904"</f>
        <v>504017904</v>
      </c>
      <c r="D19" s="7">
        <v>78.3</v>
      </c>
      <c r="E19" s="7">
        <v>72.8</v>
      </c>
      <c r="F19" s="9">
        <v>68.27</v>
      </c>
    </row>
    <row r="20" spans="1:6" ht="19.5" customHeight="1">
      <c r="A20" s="7" t="str">
        <f t="shared" si="1"/>
        <v>102</v>
      </c>
      <c r="B20" s="7" t="s">
        <v>8</v>
      </c>
      <c r="C20" s="7" t="str">
        <f>"504017926"</f>
        <v>504017926</v>
      </c>
      <c r="D20" s="7">
        <v>80.69999999999999</v>
      </c>
      <c r="E20" s="7">
        <v>0</v>
      </c>
      <c r="F20" s="9">
        <v>40.35</v>
      </c>
    </row>
    <row r="21" spans="1:6" ht="19.5" customHeight="1">
      <c r="A21" s="7" t="str">
        <f aca="true" t="shared" si="2" ref="A21:A26">"103"</f>
        <v>103</v>
      </c>
      <c r="B21" s="7" t="s">
        <v>9</v>
      </c>
      <c r="C21" s="7" t="str">
        <f>"505026902"</f>
        <v>505026902</v>
      </c>
      <c r="D21" s="7">
        <v>101.2</v>
      </c>
      <c r="E21" s="7">
        <v>81</v>
      </c>
      <c r="F21" s="9">
        <v>83</v>
      </c>
    </row>
    <row r="22" spans="1:6" ht="19.5" customHeight="1">
      <c r="A22" s="7" t="str">
        <f t="shared" si="2"/>
        <v>103</v>
      </c>
      <c r="B22" s="7" t="s">
        <v>9</v>
      </c>
      <c r="C22" s="7" t="str">
        <f>"505026905"</f>
        <v>505026905</v>
      </c>
      <c r="D22" s="7">
        <v>91</v>
      </c>
      <c r="E22" s="7">
        <v>86.2</v>
      </c>
      <c r="F22" s="9">
        <v>79.98</v>
      </c>
    </row>
    <row r="23" spans="1:6" ht="19.5" customHeight="1">
      <c r="A23" s="7" t="str">
        <f t="shared" si="2"/>
        <v>103</v>
      </c>
      <c r="B23" s="7" t="s">
        <v>9</v>
      </c>
      <c r="C23" s="7" t="str">
        <f>"505026813"</f>
        <v>505026813</v>
      </c>
      <c r="D23" s="7">
        <v>94.1</v>
      </c>
      <c r="E23" s="7">
        <v>80.6</v>
      </c>
      <c r="F23" s="9">
        <v>79.29</v>
      </c>
    </row>
    <row r="24" spans="1:6" ht="19.5" customHeight="1">
      <c r="A24" s="7" t="str">
        <f t="shared" si="2"/>
        <v>103</v>
      </c>
      <c r="B24" s="7" t="s">
        <v>9</v>
      </c>
      <c r="C24" s="7" t="str">
        <f>"505026812"</f>
        <v>505026812</v>
      </c>
      <c r="D24" s="7">
        <v>94.5</v>
      </c>
      <c r="E24" s="7">
        <v>77.4</v>
      </c>
      <c r="F24" s="9">
        <v>78.21</v>
      </c>
    </row>
    <row r="25" spans="1:6" ht="19.5" customHeight="1">
      <c r="A25" s="7" t="str">
        <f t="shared" si="2"/>
        <v>103</v>
      </c>
      <c r="B25" s="7" t="s">
        <v>9</v>
      </c>
      <c r="C25" s="7" t="str">
        <f>"505026803"</f>
        <v>505026803</v>
      </c>
      <c r="D25" s="7">
        <v>92.69999999999999</v>
      </c>
      <c r="E25" s="7">
        <v>79.2</v>
      </c>
      <c r="F25" s="9">
        <v>78.03</v>
      </c>
    </row>
    <row r="26" spans="1:6" ht="19.5" customHeight="1">
      <c r="A26" s="7" t="str">
        <f t="shared" si="2"/>
        <v>103</v>
      </c>
      <c r="B26" s="7" t="s">
        <v>9</v>
      </c>
      <c r="C26" s="7" t="str">
        <f>"505026814"</f>
        <v>505026814</v>
      </c>
      <c r="D26" s="7">
        <v>96.69999999999999</v>
      </c>
      <c r="E26" s="7">
        <v>0</v>
      </c>
      <c r="F26" s="9">
        <v>48.35</v>
      </c>
    </row>
    <row r="27" spans="1:6" ht="19.5" customHeight="1">
      <c r="A27" s="7" t="str">
        <f>"104"</f>
        <v>104</v>
      </c>
      <c r="B27" s="7" t="s">
        <v>10</v>
      </c>
      <c r="C27" s="7" t="str">
        <f>"504022409"</f>
        <v>504022409</v>
      </c>
      <c r="D27" s="7">
        <v>92.8</v>
      </c>
      <c r="E27" s="7">
        <v>78.4</v>
      </c>
      <c r="F27" s="9">
        <v>77.76</v>
      </c>
    </row>
    <row r="28" spans="1:6" ht="19.5" customHeight="1">
      <c r="A28" s="7" t="str">
        <f>"104"</f>
        <v>104</v>
      </c>
      <c r="B28" s="7" t="s">
        <v>10</v>
      </c>
      <c r="C28" s="7" t="str">
        <f>"504022408"</f>
        <v>504022408</v>
      </c>
      <c r="D28" s="7">
        <v>93.8</v>
      </c>
      <c r="E28" s="7">
        <v>75.6</v>
      </c>
      <c r="F28" s="9">
        <v>77.14</v>
      </c>
    </row>
    <row r="29" spans="1:6" ht="19.5" customHeight="1">
      <c r="A29" s="7" t="str">
        <f>"104"</f>
        <v>104</v>
      </c>
      <c r="B29" s="7" t="s">
        <v>10</v>
      </c>
      <c r="C29" s="7" t="str">
        <f>"504022407"</f>
        <v>504022407</v>
      </c>
      <c r="D29" s="7">
        <v>75.1</v>
      </c>
      <c r="E29" s="7">
        <v>81.4</v>
      </c>
      <c r="F29" s="9">
        <v>70.11</v>
      </c>
    </row>
    <row r="30" spans="1:6" ht="19.5" customHeight="1">
      <c r="A30" s="7" t="str">
        <f>"104"</f>
        <v>104</v>
      </c>
      <c r="B30" s="7" t="s">
        <v>10</v>
      </c>
      <c r="C30" s="7" t="str">
        <f>"504022413"</f>
        <v>504022413</v>
      </c>
      <c r="D30" s="7">
        <v>70.2</v>
      </c>
      <c r="E30" s="7">
        <v>81.6</v>
      </c>
      <c r="F30" s="9">
        <v>67.74</v>
      </c>
    </row>
    <row r="31" spans="1:6" ht="19.5" customHeight="1">
      <c r="A31" s="7" t="str">
        <f>"104"</f>
        <v>104</v>
      </c>
      <c r="B31" s="7" t="s">
        <v>10</v>
      </c>
      <c r="C31" s="7" t="str">
        <f>"504022401"</f>
        <v>504022401</v>
      </c>
      <c r="D31" s="7">
        <v>69.3</v>
      </c>
      <c r="E31" s="7">
        <v>82</v>
      </c>
      <c r="F31" s="9">
        <v>67.45</v>
      </c>
    </row>
    <row r="32" spans="1:6" ht="19.5" customHeight="1">
      <c r="A32" s="7" t="str">
        <f aca="true" t="shared" si="3" ref="A32:A37">"105"</f>
        <v>105</v>
      </c>
      <c r="B32" s="7" t="s">
        <v>11</v>
      </c>
      <c r="C32" s="7" t="str">
        <f>"504023613"</f>
        <v>504023613</v>
      </c>
      <c r="D32" s="7">
        <v>87.2</v>
      </c>
      <c r="E32" s="7">
        <v>82.4</v>
      </c>
      <c r="F32" s="9">
        <v>76.56</v>
      </c>
    </row>
    <row r="33" spans="1:6" ht="19.5" customHeight="1">
      <c r="A33" s="7" t="str">
        <f t="shared" si="3"/>
        <v>105</v>
      </c>
      <c r="B33" s="7" t="s">
        <v>11</v>
      </c>
      <c r="C33" s="7" t="str">
        <f>"504023608"</f>
        <v>504023608</v>
      </c>
      <c r="D33" s="7">
        <v>87.1</v>
      </c>
      <c r="E33" s="7">
        <v>81.4</v>
      </c>
      <c r="F33" s="9">
        <v>76.11</v>
      </c>
    </row>
    <row r="34" spans="1:6" ht="19.5" customHeight="1">
      <c r="A34" s="7" t="str">
        <f t="shared" si="3"/>
        <v>105</v>
      </c>
      <c r="B34" s="7" t="s">
        <v>11</v>
      </c>
      <c r="C34" s="7" t="str">
        <f>"504023624"</f>
        <v>504023624</v>
      </c>
      <c r="D34" s="7">
        <v>84.7</v>
      </c>
      <c r="E34" s="7">
        <v>81.2</v>
      </c>
      <c r="F34" s="9">
        <v>74.83</v>
      </c>
    </row>
    <row r="35" spans="1:6" ht="19.5" customHeight="1">
      <c r="A35" s="7" t="str">
        <f t="shared" si="3"/>
        <v>105</v>
      </c>
      <c r="B35" s="7" t="s">
        <v>11</v>
      </c>
      <c r="C35" s="7" t="str">
        <f>"504023610"</f>
        <v>504023610</v>
      </c>
      <c r="D35" s="7">
        <v>84.80000000000001</v>
      </c>
      <c r="E35" s="7">
        <v>80.8</v>
      </c>
      <c r="F35" s="9">
        <v>74.72</v>
      </c>
    </row>
    <row r="36" spans="1:6" ht="19.5" customHeight="1">
      <c r="A36" s="7" t="str">
        <f t="shared" si="3"/>
        <v>105</v>
      </c>
      <c r="B36" s="7" t="s">
        <v>11</v>
      </c>
      <c r="C36" s="7" t="str">
        <f>"504023603"</f>
        <v>504023603</v>
      </c>
      <c r="D36" s="7">
        <v>79.4</v>
      </c>
      <c r="E36" s="7">
        <v>83</v>
      </c>
      <c r="F36" s="9">
        <v>72.9</v>
      </c>
    </row>
    <row r="37" spans="1:6" ht="19.5" customHeight="1">
      <c r="A37" s="7" t="str">
        <f t="shared" si="3"/>
        <v>105</v>
      </c>
      <c r="B37" s="7" t="s">
        <v>11</v>
      </c>
      <c r="C37" s="7" t="str">
        <f>"504023617"</f>
        <v>504023617</v>
      </c>
      <c r="D37" s="7">
        <v>77.6</v>
      </c>
      <c r="E37" s="7">
        <v>0</v>
      </c>
      <c r="F37" s="9">
        <v>38.8</v>
      </c>
    </row>
    <row r="38" spans="1:6" ht="19.5" customHeight="1">
      <c r="A38" s="7" t="str">
        <f>"106"</f>
        <v>106</v>
      </c>
      <c r="B38" s="7" t="s">
        <v>12</v>
      </c>
      <c r="C38" s="7" t="str">
        <f>"505029803"</f>
        <v>505029803</v>
      </c>
      <c r="D38" s="7">
        <v>91</v>
      </c>
      <c r="E38" s="7">
        <v>76.8</v>
      </c>
      <c r="F38" s="9">
        <v>76.22</v>
      </c>
    </row>
    <row r="39" spans="1:6" ht="19.5" customHeight="1">
      <c r="A39" s="7" t="str">
        <f>"106"</f>
        <v>106</v>
      </c>
      <c r="B39" s="7" t="s">
        <v>12</v>
      </c>
      <c r="C39" s="7" t="str">
        <f>"505029806"</f>
        <v>505029806</v>
      </c>
      <c r="D39" s="7">
        <v>91</v>
      </c>
      <c r="E39" s="7">
        <v>70.4</v>
      </c>
      <c r="F39" s="9">
        <v>73.66</v>
      </c>
    </row>
    <row r="40" spans="1:6" ht="19.5" customHeight="1">
      <c r="A40" s="7" t="str">
        <f>"106"</f>
        <v>106</v>
      </c>
      <c r="B40" s="7" t="s">
        <v>12</v>
      </c>
      <c r="C40" s="7" t="str">
        <f>"505029805"</f>
        <v>505029805</v>
      </c>
      <c r="D40" s="7">
        <v>80.7</v>
      </c>
      <c r="E40" s="7">
        <v>0</v>
      </c>
      <c r="F40" s="9">
        <v>40.35</v>
      </c>
    </row>
    <row r="41" spans="1:6" ht="19.5" customHeight="1">
      <c r="A41" s="7" t="str">
        <f>"107"</f>
        <v>107</v>
      </c>
      <c r="B41" s="7" t="s">
        <v>13</v>
      </c>
      <c r="C41" s="7" t="str">
        <f>"504017605"</f>
        <v>504017605</v>
      </c>
      <c r="D41" s="7">
        <v>92.8</v>
      </c>
      <c r="E41" s="7">
        <v>85.4</v>
      </c>
      <c r="F41" s="9">
        <v>80.56</v>
      </c>
    </row>
    <row r="42" spans="1:6" ht="19.5" customHeight="1">
      <c r="A42" s="7" t="str">
        <f>"107"</f>
        <v>107</v>
      </c>
      <c r="B42" s="7" t="s">
        <v>13</v>
      </c>
      <c r="C42" s="7" t="str">
        <f>"504017601"</f>
        <v>504017601</v>
      </c>
      <c r="D42" s="7">
        <v>93.8</v>
      </c>
      <c r="E42" s="7">
        <v>80.8</v>
      </c>
      <c r="F42" s="9">
        <v>79.22</v>
      </c>
    </row>
    <row r="43" spans="1:6" ht="19.5" customHeight="1">
      <c r="A43" s="7" t="str">
        <f>"107"</f>
        <v>107</v>
      </c>
      <c r="B43" s="7" t="s">
        <v>13</v>
      </c>
      <c r="C43" s="7" t="str">
        <f>"504017610"</f>
        <v>504017610</v>
      </c>
      <c r="D43" s="7">
        <v>89.9</v>
      </c>
      <c r="E43" s="7">
        <v>84.6</v>
      </c>
      <c r="F43" s="9">
        <v>78.79</v>
      </c>
    </row>
    <row r="44" spans="1:6" ht="19.5" customHeight="1">
      <c r="A44" s="7" t="str">
        <f>"108"</f>
        <v>108</v>
      </c>
      <c r="B44" s="7" t="s">
        <v>14</v>
      </c>
      <c r="C44" s="7" t="str">
        <f>"504021512"</f>
        <v>504021512</v>
      </c>
      <c r="D44" s="7">
        <v>80.8</v>
      </c>
      <c r="E44" s="7">
        <v>87.6</v>
      </c>
      <c r="F44" s="9">
        <v>75.44</v>
      </c>
    </row>
    <row r="45" spans="1:6" ht="19.5" customHeight="1">
      <c r="A45" s="7" t="str">
        <f>"108"</f>
        <v>108</v>
      </c>
      <c r="B45" s="7" t="s">
        <v>14</v>
      </c>
      <c r="C45" s="7" t="str">
        <f>"504021501"</f>
        <v>504021501</v>
      </c>
      <c r="D45" s="7">
        <v>90.5</v>
      </c>
      <c r="E45" s="7">
        <v>75</v>
      </c>
      <c r="F45" s="9">
        <v>75.25</v>
      </c>
    </row>
  </sheetData>
  <sheetProtection/>
  <mergeCells count="1"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cp:lastPrinted>2023-07-09T08:34:20Z</cp:lastPrinted>
  <dcterms:created xsi:type="dcterms:W3CDTF">2023-03-17T01:56:26Z</dcterms:created>
  <dcterms:modified xsi:type="dcterms:W3CDTF">2023-07-09T09:24:27Z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